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faro\Documents\dok\Budzet Obywatelski 2025\Bo 2026\Aleja Wyklętych Zielony BO\"/>
    </mc:Choice>
  </mc:AlternateContent>
  <xr:revisionPtr revIDLastSave="0" documentId="13_ncr:1_{4C6B9CF8-011F-4F8A-8D68-48DACD7A7880}" xr6:coauthVersionLast="47" xr6:coauthVersionMax="47" xr10:uidLastSave="{00000000-0000-0000-0000-000000000000}"/>
  <bookViews>
    <workbookView xWindow="960" yWindow="-120" windowWidth="37560" windowHeight="24240" xr2:uid="{CD7A8F9F-CA60-404C-8C74-BA2554BC5F5D}"/>
  </bookViews>
  <sheets>
    <sheet name="Kalkulator Drzewa Krzewy (2)" sheetId="2" r:id="rId1"/>
    <sheet name="Arkusz1" sheetId="1" r:id="rId2"/>
  </sheets>
  <definedNames>
    <definedName name="_xlnm._FilterDatabase" localSheetId="0" hidden="1">'Kalkulator Drzewa Krzewy (2)'!#REF!</definedName>
    <definedName name="kalkul" localSheetId="0">'Kalkulator Drzewa Krzewy (2)'!#REF!</definedName>
    <definedName name="_xlnm.Print_Area" localSheetId="0">'Kalkulator Drzewa Krzewy (2)'!$B$1:$N$18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2" l="1"/>
  <c r="L11" i="2" s="1"/>
  <c r="J10" i="2"/>
  <c r="M10" i="2" s="1"/>
  <c r="J9" i="2"/>
  <c r="M9" i="2" s="1"/>
  <c r="M11" i="2" l="1"/>
  <c r="M12" i="2"/>
  <c r="L9" i="2"/>
  <c r="L10" i="2"/>
  <c r="L12" i="2" l="1"/>
  <c r="L14" i="2" s="1"/>
  <c r="J31" i="1" l="1"/>
  <c r="I31" i="1"/>
  <c r="L29" i="1"/>
  <c r="K27" i="1"/>
  <c r="K28" i="1"/>
  <c r="K29" i="1"/>
  <c r="I29" i="1"/>
  <c r="L26" i="1"/>
  <c r="K26" i="1"/>
  <c r="M22" i="1"/>
  <c r="L22" i="1"/>
  <c r="K22" i="1"/>
  <c r="L17" i="1"/>
  <c r="M17" i="1" s="1"/>
  <c r="K17" i="1"/>
  <c r="M12" i="1"/>
  <c r="L12" i="1"/>
  <c r="K12" i="1"/>
</calcChain>
</file>

<file path=xl/sharedStrings.xml><?xml version="1.0" encoding="utf-8"?>
<sst xmlns="http://schemas.openxmlformats.org/spreadsheetml/2006/main" count="19" uniqueCount="17">
  <si>
    <t>airbnb.pl/h/oaza-cis-w-lesie</t>
  </si>
  <si>
    <t>KALKULATOR - Zielony Budżet Obywatelski</t>
  </si>
  <si>
    <t>Faron Piotr</t>
  </si>
  <si>
    <t>Zielona Al. Żołnierzy Wyklętych – Reprezentacyjny Szpaler Dużych Drzew</t>
  </si>
  <si>
    <t>Rodzaj</t>
  </si>
  <si>
    <t>gęstość na 10 metrów</t>
  </si>
  <si>
    <t>cena zakup</t>
  </si>
  <si>
    <t>koszt nasadzeń</t>
  </si>
  <si>
    <t>nasadzenia na długości m</t>
  </si>
  <si>
    <t>sztuk razem</t>
  </si>
  <si>
    <t xml:space="preserve">koszt zakupu </t>
  </si>
  <si>
    <t xml:space="preserve">koszt nasadzeń </t>
  </si>
  <si>
    <t>drzewo</t>
  </si>
  <si>
    <t>Krzew</t>
  </si>
  <si>
    <t>inne</t>
  </si>
  <si>
    <t>Inne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</si>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</sst>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43" formatCode="_-* #,##0.00_-;\-* #,##0.00_-;_-* &quot;-&quot;??_-;_-@_-"/>
    <numFmt numFmtId="169" formatCode="_-* #,##0\ &quot;zł&quot;_-;\-* #,##0\ &quot;zł&quot;_-;_-* &quot;-&quot;??\ &quot;zł&quot;_-;_-@_-"/>
    <numFmt numFmtId="170" formatCode="_-* #,##0_-;\-* #,##0_-;_-* &quot;-&quot;??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theme="9" tint="0.79998168889431442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7">
    <xf numFmtId="0" fontId="0" fillId="0" borderId="0" xfId="0"/>
    <xf numFmtId="44" fontId="0" fillId="0" borderId="0" xfId="2" applyFont="1"/>
    <xf numFmtId="44" fontId="0" fillId="0" borderId="0" xfId="0" applyNumberFormat="1"/>
    <xf numFmtId="0" fontId="3" fillId="0" borderId="0" xfId="0" applyFont="1"/>
    <xf numFmtId="44" fontId="3" fillId="0" borderId="0" xfId="0" applyNumberFormat="1" applyFont="1"/>
    <xf numFmtId="169" fontId="0" fillId="0" borderId="0" xfId="2" applyNumberFormat="1" applyFont="1"/>
    <xf numFmtId="169" fontId="0" fillId="0" borderId="0" xfId="0" applyNumberFormat="1"/>
    <xf numFmtId="0" fontId="2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169" fontId="7" fillId="3" borderId="1" xfId="2" applyNumberFormat="1" applyFont="1" applyFill="1" applyBorder="1" applyAlignment="1">
      <alignment horizontal="center" vertical="center" wrapText="1"/>
    </xf>
    <xf numFmtId="170" fontId="6" fillId="4" borderId="1" xfId="1" applyNumberFormat="1" applyFont="1" applyFill="1" applyBorder="1" applyAlignment="1">
      <alignment horizontal="center" vertical="center" wrapText="1"/>
    </xf>
    <xf numFmtId="169" fontId="6" fillId="4" borderId="1" xfId="2" applyNumberFormat="1" applyFont="1" applyFill="1" applyBorder="1" applyAlignment="1">
      <alignment horizontal="center" vertical="center" wrapText="1"/>
    </xf>
    <xf numFmtId="0" fontId="8" fillId="0" borderId="0" xfId="0" applyFont="1"/>
    <xf numFmtId="0" fontId="6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 wrapText="1"/>
    </xf>
    <xf numFmtId="169" fontId="7" fillId="5" borderId="1" xfId="2" applyNumberFormat="1" applyFont="1" applyFill="1" applyBorder="1" applyAlignment="1">
      <alignment horizontal="center" vertical="center" wrapText="1"/>
    </xf>
    <xf numFmtId="170" fontId="6" fillId="6" borderId="1" xfId="1" applyNumberFormat="1" applyFont="1" applyFill="1" applyBorder="1" applyAlignment="1">
      <alignment horizontal="center" vertical="center" wrapText="1"/>
    </xf>
    <xf numFmtId="170" fontId="0" fillId="0" borderId="0" xfId="0" applyNumberFormat="1"/>
    <xf numFmtId="169" fontId="9" fillId="7" borderId="1" xfId="0" applyNumberFormat="1" applyFont="1" applyFill="1" applyBorder="1" applyAlignment="1">
      <alignment vertical="center"/>
    </xf>
    <xf numFmtId="9" fontId="10" fillId="0" borderId="0" xfId="0" applyNumberFormat="1" applyFont="1" applyAlignment="1">
      <alignment vertical="center"/>
    </xf>
    <xf numFmtId="0" fontId="0" fillId="7" borderId="0" xfId="0" applyFill="1"/>
    <xf numFmtId="169" fontId="0" fillId="7" borderId="0" xfId="0" applyNumberFormat="1" applyFill="1"/>
  </cellXfs>
  <cellStyles count="3">
    <cellStyle name="Dziesiętny" xfId="1" builtinId="3"/>
    <cellStyle name="Normalny" xfId="0" builtinId="0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C6BDF-0AF0-486C-9961-93EB2B96037F}">
  <sheetPr>
    <pageSetUpPr fitToPage="1"/>
  </sheetPr>
  <dimension ref="B1:U14"/>
  <sheetViews>
    <sheetView tabSelected="1" view="pageBreakPreview" zoomScale="175" zoomScaleNormal="160" zoomScaleSheetLayoutView="175" workbookViewId="0">
      <pane xSplit="5" ySplit="13" topLeftCell="F14" activePane="bottomRight" state="frozen"/>
      <selection pane="topRight" activeCell="F1" sqref="F1"/>
      <selection pane="bottomLeft" activeCell="A5" sqref="A5"/>
      <selection pane="bottomRight" activeCell="E14" sqref="E14"/>
    </sheetView>
  </sheetViews>
  <sheetFormatPr defaultRowHeight="15" x14ac:dyDescent="0.25"/>
  <cols>
    <col min="2" max="2" width="10" customWidth="1"/>
    <col min="3" max="3" width="14.5703125" customWidth="1"/>
    <col min="4" max="4" width="12.42578125" customWidth="1"/>
    <col min="5" max="5" width="8.85546875" style="8" customWidth="1"/>
    <col min="6" max="6" width="11" customWidth="1"/>
    <col min="8" max="8" width="10.85546875" customWidth="1"/>
    <col min="9" max="9" width="11" customWidth="1"/>
    <col min="10" max="10" width="12.42578125" customWidth="1"/>
    <col min="11" max="11" width="13.5703125" customWidth="1"/>
    <col min="12" max="13" width="13" customWidth="1"/>
    <col min="14" max="14" width="12.85546875" customWidth="1"/>
    <col min="15" max="15" width="11.28515625" customWidth="1"/>
    <col min="16" max="16" width="10.85546875" customWidth="1"/>
    <col min="17" max="17" width="9.42578125" customWidth="1"/>
    <col min="20" max="20" width="11.5703125" customWidth="1"/>
  </cols>
  <sheetData>
    <row r="1" spans="2:21" ht="24" customHeight="1" x14ac:dyDescent="0.25">
      <c r="B1" s="7" t="s">
        <v>1</v>
      </c>
      <c r="M1" s="9" t="s">
        <v>2</v>
      </c>
    </row>
    <row r="2" spans="2:21" ht="25.5" customHeight="1" x14ac:dyDescent="0.25">
      <c r="B2" s="7" t="s">
        <v>3</v>
      </c>
    </row>
    <row r="3" spans="2:21" ht="12" customHeight="1" x14ac:dyDescent="0.25"/>
    <row r="4" spans="2:21" ht="12" customHeight="1" x14ac:dyDescent="0.25">
      <c r="B4" s="10"/>
      <c r="J4" s="10"/>
    </row>
    <row r="5" spans="2:21" ht="12" customHeight="1" x14ac:dyDescent="0.25">
      <c r="B5" s="10"/>
      <c r="J5" s="10"/>
    </row>
    <row r="6" spans="2:21" ht="12" customHeight="1" x14ac:dyDescent="0.25">
      <c r="B6" s="10"/>
    </row>
    <row r="7" spans="2:21" ht="12" customHeight="1" x14ac:dyDescent="0.25">
      <c r="B7" s="10"/>
    </row>
    <row r="8" spans="2:21" ht="22.5" customHeight="1" x14ac:dyDescent="0.25">
      <c r="C8" s="11" t="s">
        <v>4</v>
      </c>
      <c r="D8" s="11" t="s">
        <v>5</v>
      </c>
      <c r="E8" s="11" t="s">
        <v>6</v>
      </c>
      <c r="F8" s="11" t="s">
        <v>7</v>
      </c>
      <c r="H8" s="11"/>
      <c r="I8" s="11" t="s">
        <v>8</v>
      </c>
      <c r="J8" s="11" t="s">
        <v>9</v>
      </c>
      <c r="L8" s="11" t="s">
        <v>10</v>
      </c>
      <c r="M8" s="11" t="s">
        <v>11</v>
      </c>
    </row>
    <row r="9" spans="2:21" ht="17.25" customHeight="1" x14ac:dyDescent="0.25">
      <c r="C9" s="12" t="s">
        <v>12</v>
      </c>
      <c r="D9" s="13">
        <v>1</v>
      </c>
      <c r="E9" s="14">
        <v>2500</v>
      </c>
      <c r="F9" s="14">
        <v>1200</v>
      </c>
      <c r="H9" s="12" t="s">
        <v>12</v>
      </c>
      <c r="I9" s="15">
        <v>300</v>
      </c>
      <c r="J9" s="15">
        <f>I9/10*D9</f>
        <v>30</v>
      </c>
      <c r="L9" s="16">
        <f>J9*E9</f>
        <v>75000</v>
      </c>
      <c r="M9" s="16">
        <f>J9*F9</f>
        <v>36000</v>
      </c>
      <c r="R9" s="17"/>
      <c r="S9" s="17"/>
      <c r="T9" s="17"/>
      <c r="U9" s="17"/>
    </row>
    <row r="10" spans="2:21" ht="17.25" customHeight="1" x14ac:dyDescent="0.25">
      <c r="C10" s="18" t="s">
        <v>13</v>
      </c>
      <c r="D10" s="19">
        <v>5</v>
      </c>
      <c r="E10" s="20">
        <v>50</v>
      </c>
      <c r="F10" s="20">
        <v>80</v>
      </c>
      <c r="H10" s="18" t="s">
        <v>13</v>
      </c>
      <c r="I10" s="21">
        <v>400</v>
      </c>
      <c r="J10" s="15">
        <f>I10/10*D10</f>
        <v>200</v>
      </c>
      <c r="L10" s="16">
        <f>J10*E10</f>
        <v>10000</v>
      </c>
      <c r="M10" s="16">
        <f>J10*F10</f>
        <v>16000</v>
      </c>
      <c r="U10" s="17"/>
    </row>
    <row r="11" spans="2:21" ht="17.25" customHeight="1" x14ac:dyDescent="0.25">
      <c r="C11" s="18" t="s">
        <v>14</v>
      </c>
      <c r="D11" s="19">
        <v>5</v>
      </c>
      <c r="E11" s="20">
        <v>30</v>
      </c>
      <c r="F11" s="20">
        <v>80</v>
      </c>
      <c r="H11" s="18" t="s">
        <v>15</v>
      </c>
      <c r="I11" s="21">
        <v>400</v>
      </c>
      <c r="J11" s="15">
        <f>I11/10*D11</f>
        <v>200</v>
      </c>
      <c r="L11" s="16">
        <f>J11*E11</f>
        <v>6000</v>
      </c>
      <c r="M11" s="16">
        <f>J11*F11</f>
        <v>16000</v>
      </c>
      <c r="U11" s="17"/>
    </row>
    <row r="12" spans="2:21" ht="20.25" customHeight="1" x14ac:dyDescent="0.25">
      <c r="J12" s="22"/>
      <c r="L12" s="23">
        <f>SUM(L9:L11)</f>
        <v>91000</v>
      </c>
      <c r="M12" s="23">
        <f>SUM(M9:M11)</f>
        <v>68000</v>
      </c>
    </row>
    <row r="13" spans="2:21" ht="20.25" customHeight="1" x14ac:dyDescent="0.25">
      <c r="L13" s="24"/>
      <c r="M13" s="24"/>
    </row>
    <row r="14" spans="2:21" x14ac:dyDescent="0.25">
      <c r="K14" s="25" t="s">
        <v>16</v>
      </c>
      <c r="L14" s="26">
        <f>L12+M12</f>
        <v>159000</v>
      </c>
    </row>
  </sheetData>
  <pageMargins left="0.25" right="0.25" top="0.75" bottom="0.75" header="0.3" footer="0.3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A3BC6-FCD0-4DC9-B454-6A553CF055EA}">
  <dimension ref="C4:M32"/>
  <sheetViews>
    <sheetView zoomScale="145" zoomScaleNormal="145" workbookViewId="0">
      <selection activeCell="D10" sqref="D10"/>
    </sheetView>
  </sheetViews>
  <sheetFormatPr defaultRowHeight="15" x14ac:dyDescent="0.25"/>
  <cols>
    <col min="9" max="9" width="11.28515625" bestFit="1" customWidth="1"/>
    <col min="11" max="11" width="10.7109375" customWidth="1"/>
    <col min="12" max="12" width="12.5703125" customWidth="1"/>
    <col min="13" max="13" width="11.42578125" bestFit="1" customWidth="1"/>
  </cols>
  <sheetData>
    <row r="4" spans="3:13" x14ac:dyDescent="0.25">
      <c r="C4" t="s">
        <v>0</v>
      </c>
    </row>
    <row r="11" spans="3:13" x14ac:dyDescent="0.25">
      <c r="J11">
        <v>6</v>
      </c>
    </row>
    <row r="12" spans="3:13" x14ac:dyDescent="0.25">
      <c r="I12" s="1">
        <v>4986</v>
      </c>
      <c r="K12" s="2">
        <f>I12/J11</f>
        <v>831</v>
      </c>
      <c r="L12" s="2">
        <f>I12*16%</f>
        <v>797.76</v>
      </c>
      <c r="M12" s="2">
        <f>(I12-L12)/J11</f>
        <v>698.04</v>
      </c>
    </row>
    <row r="16" spans="3:13" x14ac:dyDescent="0.25">
      <c r="J16">
        <v>10</v>
      </c>
    </row>
    <row r="17" spans="9:13" x14ac:dyDescent="0.25">
      <c r="I17" s="1">
        <v>9000</v>
      </c>
      <c r="K17" s="2">
        <f>I17/J16</f>
        <v>900</v>
      </c>
      <c r="L17" s="2">
        <f>I17*16%</f>
        <v>1440</v>
      </c>
      <c r="M17" s="2">
        <f>(I17-L17)/J16</f>
        <v>756</v>
      </c>
    </row>
    <row r="20" spans="9:13" x14ac:dyDescent="0.25">
      <c r="I20" s="3"/>
      <c r="J20" s="3"/>
      <c r="K20" s="3"/>
      <c r="L20" s="3"/>
      <c r="M20" s="3"/>
    </row>
    <row r="21" spans="9:13" x14ac:dyDescent="0.25">
      <c r="I21" s="3"/>
      <c r="J21" s="3">
        <v>9</v>
      </c>
      <c r="K21" s="3"/>
      <c r="L21" s="3"/>
      <c r="M21" s="3"/>
    </row>
    <row r="22" spans="9:13" x14ac:dyDescent="0.25">
      <c r="I22" s="4">
        <v>7522</v>
      </c>
      <c r="J22" s="3"/>
      <c r="K22" s="2">
        <f>I22/J21</f>
        <v>835.77777777777783</v>
      </c>
      <c r="L22" s="2">
        <f>I22*16%</f>
        <v>1203.52</v>
      </c>
      <c r="M22" s="2">
        <f>(I22-L22)/J21</f>
        <v>702.05333333333328</v>
      </c>
    </row>
    <row r="23" spans="9:13" x14ac:dyDescent="0.25">
      <c r="I23" s="3"/>
      <c r="J23" s="3"/>
      <c r="K23" s="3"/>
      <c r="L23" s="3"/>
      <c r="M23" s="3"/>
    </row>
    <row r="25" spans="9:13" x14ac:dyDescent="0.25">
      <c r="I25" s="5"/>
      <c r="J25" s="5"/>
      <c r="K25" s="5"/>
      <c r="L25" s="5"/>
      <c r="M25" s="5"/>
    </row>
    <row r="26" spans="9:13" x14ac:dyDescent="0.25">
      <c r="I26" s="5">
        <v>5512.81</v>
      </c>
      <c r="J26" s="5"/>
      <c r="K26" s="5">
        <f>I26*15%</f>
        <v>826.92150000000004</v>
      </c>
      <c r="L26" s="5">
        <f>I26-K26</f>
        <v>4685.8885</v>
      </c>
      <c r="M26" s="5"/>
    </row>
    <row r="27" spans="9:13" x14ac:dyDescent="0.25">
      <c r="I27" s="5"/>
      <c r="J27" s="5"/>
      <c r="K27" s="5">
        <f t="shared" ref="K27:K29" si="0">I27*15%</f>
        <v>0</v>
      </c>
      <c r="L27" s="5"/>
      <c r="M27" s="5"/>
    </row>
    <row r="28" spans="9:13" x14ac:dyDescent="0.25">
      <c r="I28" s="5">
        <v>3824</v>
      </c>
      <c r="J28" s="5"/>
      <c r="K28" s="5">
        <f t="shared" si="0"/>
        <v>573.6</v>
      </c>
      <c r="L28" s="5"/>
      <c r="M28" s="5"/>
    </row>
    <row r="29" spans="9:13" x14ac:dyDescent="0.25">
      <c r="I29" s="5">
        <f>I26-I28</f>
        <v>1688.8100000000004</v>
      </c>
      <c r="J29" s="5"/>
      <c r="K29" s="5">
        <f t="shared" si="0"/>
        <v>253.32150000000004</v>
      </c>
      <c r="L29" s="5">
        <f>I29-K29</f>
        <v>1435.4885000000004</v>
      </c>
      <c r="M29" s="5"/>
    </row>
    <row r="31" spans="9:13" x14ac:dyDescent="0.25">
      <c r="I31" s="6">
        <f>I28+L29</f>
        <v>5259.4885000000004</v>
      </c>
      <c r="J31" s="6">
        <f>I28+I32</f>
        <v>5024</v>
      </c>
    </row>
    <row r="32" spans="9:13" x14ac:dyDescent="0.25">
      <c r="I32">
        <v>1200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Kalkulator Drzewa Krzewy (2)</vt:lpstr>
      <vt:lpstr>Arkusz1</vt:lpstr>
      <vt:lpstr>'Kalkulator Drzewa Krzewy (2)'!Obszar_wydruku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Faron</dc:creator>
  <cp:lastModifiedBy>Piotr Faron</cp:lastModifiedBy>
  <dcterms:created xsi:type="dcterms:W3CDTF">2026-03-20T16:40:34Z</dcterms:created>
  <dcterms:modified xsi:type="dcterms:W3CDTF">2026-03-31T19:01:12Z</dcterms:modified>
</cp:coreProperties>
</file>